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arquivos\licitacoes\2025\Pregão Eletrônico\Pregão Eletrônico 055-25 - Eventual Contratação de Manutenção de Veículos - PMS\"/>
    </mc:Choice>
  </mc:AlternateContent>
  <xr:revisionPtr revIDLastSave="0" documentId="13_ncr:1_{87CBC8EC-04E0-4BE0-BA31-A408DC2858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dro de Preços" sheetId="1" r:id="rId1"/>
    <sheet name="Dados" sheetId="2" r:id="rId2"/>
  </sheets>
  <definedNames>
    <definedName name="_xlnm._FilterDatabase" localSheetId="0" hidden="1">'Quadro de Preços'!$A$11:$H$29</definedName>
    <definedName name="_GoBack" localSheetId="1">Dados!$B$3</definedName>
    <definedName name="_Hlk94602424" localSheetId="1">Dados!$B$23</definedName>
    <definedName name="_Hlk94602431" localSheetId="1">Dados!$B$24</definedName>
    <definedName name="_xlnm.Print_Titles" localSheetId="0">'Quadro de Preços'!$1:$12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23" i="1"/>
  <c r="H22" i="1"/>
  <c r="H21" i="1"/>
  <c r="H19" i="1"/>
  <c r="H18" i="1"/>
  <c r="H17" i="1"/>
  <c r="H16" i="1"/>
  <c r="H15" i="1"/>
  <c r="H13" i="1"/>
  <c r="H14" i="1"/>
  <c r="G25" i="1" l="1"/>
  <c r="A26" i="1"/>
  <c r="A27" i="1"/>
  <c r="F6" i="1" l="1"/>
  <c r="A4" i="1"/>
  <c r="A28" i="1"/>
  <c r="A29" i="1"/>
  <c r="A6" i="1"/>
  <c r="A5" i="1"/>
  <c r="A3" i="1"/>
</calcChain>
</file>

<file path=xl/sharedStrings.xml><?xml version="1.0" encoding="utf-8"?>
<sst xmlns="http://schemas.openxmlformats.org/spreadsheetml/2006/main" count="74" uniqueCount="62">
  <si>
    <t>Firma:</t>
  </si>
  <si>
    <t>End:</t>
  </si>
  <si>
    <t>CNPJ:</t>
  </si>
  <si>
    <t>ITEM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</si>
  <si>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</si>
  <si>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</si>
  <si>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</si>
  <si>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</si>
  <si>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</si>
  <si>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</si>
  <si>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</si>
  <si>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</si>
  <si>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</si>
  <si>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</si>
  <si>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</si>
  <si>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</si>
  <si>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</si>
  <si>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</si>
  <si>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</si>
  <si>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</si>
  <si>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</si>
  <si>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</si>
  <si>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</si>
  <si>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</si>
  <si>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</si>
  <si>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</si>
  <si>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</si>
  <si>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</si>
  <si>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</si>
  <si>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</si>
  <si>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</si>
  <si>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</si>
  <si>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</si>
  <si>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</si>
  <si>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LOTE</t>
  </si>
  <si>
    <t>MENOR PREÇO POR LOTE</t>
  </si>
  <si>
    <t>ANEXO III - QUADRO DE PROPOSTAS</t>
  </si>
  <si>
    <t>O não cumprimento do disposto no presente termo acarretará a anulação do empenho bem como a aplicação das penalidades previstas no edital e a convocação do fornecedor subseqüente considerando a ordem de classificação do certame.</t>
  </si>
  <si>
    <t>O objeto será realizado junto à Secretaria, obedecendo ao detalhamento na íntegra do termo de referência.</t>
  </si>
  <si>
    <t>Homologação: __/__/2025</t>
  </si>
  <si>
    <t>Previsão Publicação: __/__/2025</t>
  </si>
  <si>
    <t>Prazo da Ata: 12 meses a contar de sua assinatura.</t>
  </si>
  <si>
    <t>PREGÃO ELETRÔNICO Nº 055/2025</t>
  </si>
  <si>
    <t>PROCESSO ADMINISTRATIVO N° 3354/2025 de 25/07/2025</t>
  </si>
  <si>
    <t>EVENTUAL CONTRATAÇÃO DE SERVIÇOS DE MANUTENÇÃO DE VEÍCULOS LEVES E PESADOS - SRP</t>
  </si>
  <si>
    <t>Sec. Obras</t>
  </si>
  <si>
    <t>Sec. Agricultura</t>
  </si>
  <si>
    <t>O pagamento do objeto de que trata o PREGÃO ELETRÔNICO 055/2025, será efetuado pela Tesouraria da Prefeitura Municipal de Sumidouro.</t>
  </si>
  <si>
    <t>Serviço de Manutenção preventiva e corretiva de veículos da linha LEVE tipo passeio</t>
  </si>
  <si>
    <t>HORA</t>
  </si>
  <si>
    <t>Serviço de Manutenção preventiva e corretiva de veículos da linha CAMINHÕES</t>
  </si>
  <si>
    <t>Serviço de Manutenção preventiva e corretiva de veículos da linha MÁQUINAS</t>
  </si>
  <si>
    <t>Contratação de empresa especializada para desmontagem e montagem de pneus em VEÍCULOS LEVES</t>
  </si>
  <si>
    <t>Contratação de empresa especializada para consertos de pneus em VEÍCULOS LEVES</t>
  </si>
  <si>
    <t>Contratação de empresa especializada para desmontagem e montagem de pneus em CAMINHÕES</t>
  </si>
  <si>
    <t>Contratação de empresa especializada para consertos de pneus em CAMINHÕES</t>
  </si>
  <si>
    <t>Contratação de empresa especializada para vulcanização em CAMINHÕES</t>
  </si>
  <si>
    <t>Contratação de empresa especializada para desmontagem e montagem de pneus em MÁQUINAS</t>
  </si>
  <si>
    <t>Contratação de empresa especializada para consertos de pneus em MÁQUINAS</t>
  </si>
  <si>
    <t>Contratação de empresa especializada para vulcanização em MÁQUINAS</t>
  </si>
  <si>
    <t>UNID</t>
  </si>
  <si>
    <t>Abertura das Propostas: 07/11/2025, às 09:00hs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</si>
</sst>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wrapText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0" borderId="2" xfId="0" applyFont="1" applyBorder="1" applyAlignment="1">
      <alignment vertical="center" wrapText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8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" fillId="0" borderId="0" xfId="0" applyFont="1"/>
    <xf numFmtId="0" fontId="1" fillId="0" borderId="0" xfId="0" applyFont="1" applyAlignment="1">
      <alignment wrapText="1"/>
    </xf>
    <xf numFmtId="168" fontId="7" fillId="0" borderId="11" xfId="0" applyNumberFormat="1" applyFont="1" applyBorder="1" applyAlignment="1">
      <alignment horizontal="center" vertical="center" wrapText="1"/>
    </xf>
    <xf numFmtId="166" fontId="7" fillId="0" borderId="0" xfId="1" applyFont="1" applyAlignment="1" applyProtection="1">
      <alignment vertical="center" wrapText="1"/>
      <protection hidden="1"/>
    </xf>
    <xf numFmtId="168" fontId="7" fillId="0" borderId="11" xfId="0" applyNumberFormat="1" applyFont="1" applyBorder="1" applyAlignment="1">
      <alignment horizontal="center" vertical="center" wrapText="1"/>
    </xf>
    <xf numFmtId="168" fontId="7" fillId="0" borderId="12" xfId="0" applyNumberFormat="1" applyFont="1" applyBorder="1" applyAlignment="1">
      <alignment horizontal="center" vertical="center" wrapText="1"/>
    </xf>
    <xf numFmtId="168" fontId="7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ill>
        <patternFill>
          <bgColor indexed="52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433594</xdr:colOff>
      <xdr:row>0</xdr:row>
      <xdr:rowOff>0</xdr:rowOff>
    </xdr:from>
    <xdr:to>
      <xdr:col>4</xdr:col>
      <xdr:colOff>27364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65AC95C1-F05C-42DE-B2AD-A3384A500426}"/>
            </a:ext>
          </a:extLst>
        </xdr:cNvPr>
        <xdr:cNvSpPr txBox="1">
          <a:spLocks noChangeArrowheads="1"/>
        </xdr:cNvSpPr>
      </xdr:nvSpPr>
      <xdr:spPr bwMode="auto">
        <a:xfrm>
          <a:off x="740051" y="0"/>
          <a:ext cx="433970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53" name="Picture 2" descr="brasãoGIF_300dpi">
          <a:extLst>
            <a:ext uri="{FF2B5EF4-FFF2-40B4-BE49-F238E27FC236}">
              <a16:creationId xmlns:a16="http://schemas.microsoft.com/office/drawing/2014/main" id="{8B4C36C4-A958-4E7A-9652-4B1AE51F6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152400</xdr:colOff>
      <xdr:row>0</xdr:row>
      <xdr:rowOff>285750</xdr:rowOff>
    </xdr:from>
    <xdr:to>
      <xdr:col>7</xdr:col>
      <xdr:colOff>590550</xdr:colOff>
      <xdr:row>3</xdr:row>
      <xdr:rowOff>76200</xdr:rowOff>
    </xdr:to>
    <xdr:grpSp>
      <xdr:nvGrpSpPr>
        <xdr:cNvPr id="1154" name="Group 60">
          <a:extLst>
            <a:ext uri="{FF2B5EF4-FFF2-40B4-BE49-F238E27FC236}">
              <a16:creationId xmlns:a16="http://schemas.microsoft.com/office/drawing/2014/main" id="{696C3FF4-C6BF-403C-9E6F-823E7139450D}"/>
            </a:ext>
          </a:extLst>
        </xdr:cNvPr>
        <xdr:cNvGrpSpPr>
          <a:grpSpLocks/>
        </xdr:cNvGrpSpPr>
      </xdr:nvGrpSpPr>
      <xdr:grpSpPr bwMode="auto">
        <a:xfrm>
          <a:off x="5734878" y="285750"/>
          <a:ext cx="1796498" cy="867189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id="{6FE07E8C-3657-4586-8574-62EFD24ED4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COMISSÃO PERMANENTE DE LICITAÇÕES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id="{DF0C7912-71EB-4565-B356-137806563F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3354/25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L29"/>
  <sheetViews>
    <sheetView tabSelected="1" zoomScale="115" zoomScaleNormal="115" zoomScaleSheetLayoutView="100" workbookViewId="0">
      <selection activeCell="G13" sqref="G13"/>
    </sheetView>
  </sheetViews>
  <sheetFormatPr defaultColWidth="9.140625" defaultRowHeight="12.75" x14ac:dyDescent="0.2"/>
  <cols>
    <col min="1" max="1" width="4.5703125" style="1" customWidth="1"/>
    <col min="2" max="2" width="6.85546875" style="1" customWidth="1"/>
    <col min="3" max="3" width="53.28515625" style="2" customWidth="1"/>
    <col min="4" max="4" width="11" style="1" customWidth="1"/>
    <col min="5" max="5" width="8" style="1" customWidth="1"/>
    <col min="6" max="7" width="10.140625" style="13" customWidth="1"/>
    <col min="8" max="8" width="10.140625" style="11" customWidth="1"/>
    <col min="9" max="9" width="11.85546875" style="38" customWidth="1"/>
    <col min="10" max="10" width="14" style="2" customWidth="1"/>
    <col min="11" max="16" width="9.140625" style="2"/>
    <col min="17" max="17" width="10" style="2" bestFit="1" customWidth="1"/>
    <col min="18" max="16384" width="9.140625" style="2"/>
  </cols>
  <sheetData>
    <row r="1" spans="1:12" ht="58.5" customHeight="1" x14ac:dyDescent="0.2">
      <c r="I1" s="37"/>
    </row>
    <row r="2" spans="1:12" x14ac:dyDescent="0.2">
      <c r="A2" s="74" t="s">
        <v>36</v>
      </c>
      <c r="B2" s="74"/>
      <c r="C2" s="74"/>
      <c r="D2" s="74"/>
      <c r="E2" s="74"/>
      <c r="F2" s="74"/>
      <c r="G2" s="74"/>
      <c r="H2" s="74"/>
    </row>
    <row r="3" spans="1:12" x14ac:dyDescent="0.2">
      <c r="A3" s="74" t="str">
        <f>UPPER(Dados!B1&amp;"  -  "&amp;Dados!B4)</f>
        <v>PREGÃO ELETRÔNICO Nº 055/2025  -  ABERTURA DAS PROPOSTAS: 07/11/2025, ÀS 09:00HS</v>
      </c>
      <c r="B3" s="74"/>
      <c r="C3" s="74"/>
      <c r="D3" s="74"/>
      <c r="E3" s="74"/>
      <c r="F3" s="74"/>
      <c r="G3" s="74"/>
      <c r="H3" s="74"/>
    </row>
    <row r="4" spans="1:12" x14ac:dyDescent="0.2">
      <c r="A4" s="75" t="str">
        <f>Dados!B3</f>
        <v>EVENTUAL CONTRATAÇÃO DE SERVIÇOS DE MANUTENÇÃO DE VEÍCULOS LEVES E PESADOS - SRP</v>
      </c>
      <c r="B4" s="75"/>
      <c r="C4" s="75"/>
      <c r="D4" s="75"/>
      <c r="E4" s="75"/>
      <c r="F4" s="75"/>
      <c r="G4" s="75"/>
      <c r="H4" s="75"/>
    </row>
    <row r="5" spans="1:12" x14ac:dyDescent="0.2">
      <c r="A5" s="74" t="str">
        <f>Dados!B2</f>
        <v>PROCESSO ADMINISTRATIVO N° 3354/2025 de 25/07/2025</v>
      </c>
      <c r="B5" s="74"/>
      <c r="C5" s="74"/>
      <c r="D5" s="74"/>
      <c r="E5" s="74"/>
      <c r="F5" s="74"/>
      <c r="G5" s="74"/>
      <c r="H5" s="74"/>
    </row>
    <row r="6" spans="1:12" x14ac:dyDescent="0.2">
      <c r="A6" s="49" t="str">
        <f>Dados!B7</f>
        <v>MENOR PREÇO POR LOTE</v>
      </c>
      <c r="B6" s="49"/>
      <c r="C6" s="49"/>
      <c r="D6" s="72" t="s">
        <v>28</v>
      </c>
      <c r="E6" s="72"/>
      <c r="F6" s="73">
        <f>Dados!B8</f>
        <v>1004972.1900000001</v>
      </c>
      <c r="G6" s="73"/>
      <c r="H6" s="49"/>
    </row>
    <row r="7" spans="1:12" ht="2.25" customHeight="1" x14ac:dyDescent="0.2">
      <c r="A7" s="6"/>
      <c r="B7" s="6"/>
      <c r="C7" s="6"/>
      <c r="D7" s="6"/>
      <c r="E7" s="6"/>
      <c r="F7" s="14"/>
      <c r="G7" s="14"/>
      <c r="H7" s="10"/>
    </row>
    <row r="8" spans="1:12" s="8" customFormat="1" ht="12" customHeight="1" x14ac:dyDescent="0.2">
      <c r="A8" s="71" t="s">
        <v>0</v>
      </c>
      <c r="B8" s="71"/>
      <c r="C8" s="64"/>
      <c r="D8" s="64"/>
      <c r="E8" s="64"/>
      <c r="F8" s="64"/>
      <c r="G8" s="64"/>
      <c r="H8" s="64"/>
      <c r="I8" s="39"/>
    </row>
    <row r="9" spans="1:12" s="8" customFormat="1" ht="12" customHeight="1" x14ac:dyDescent="0.2">
      <c r="A9" s="71" t="s">
        <v>1</v>
      </c>
      <c r="B9" s="71"/>
      <c r="C9" s="65"/>
      <c r="D9" s="65"/>
      <c r="E9" s="65"/>
      <c r="F9" s="65"/>
      <c r="G9" s="65"/>
      <c r="H9" s="65"/>
      <c r="I9" s="39"/>
    </row>
    <row r="10" spans="1:12" s="8" customFormat="1" ht="12" customHeight="1" x14ac:dyDescent="0.2">
      <c r="A10" s="71" t="s">
        <v>2</v>
      </c>
      <c r="B10" s="71"/>
      <c r="C10" s="55"/>
      <c r="D10" s="25" t="s">
        <v>8</v>
      </c>
      <c r="E10" s="70"/>
      <c r="F10" s="70"/>
      <c r="G10" s="70"/>
      <c r="H10" s="70"/>
      <c r="I10" s="39"/>
    </row>
    <row r="11" spans="1:12" ht="4.5" customHeight="1" x14ac:dyDescent="0.2">
      <c r="A11" s="3"/>
      <c r="B11" s="3"/>
      <c r="C11" s="27"/>
      <c r="D11" s="27"/>
      <c r="E11" s="27"/>
      <c r="F11" s="47"/>
      <c r="G11" s="28"/>
      <c r="H11" s="29"/>
    </row>
    <row r="12" spans="1:12" s="8" customFormat="1" ht="22.5" x14ac:dyDescent="0.2">
      <c r="A12" s="31" t="s">
        <v>34</v>
      </c>
      <c r="B12" s="31" t="s">
        <v>3</v>
      </c>
      <c r="C12" s="31" t="s">
        <v>4</v>
      </c>
      <c r="D12" s="31" t="s">
        <v>5</v>
      </c>
      <c r="E12" s="31" t="s">
        <v>6</v>
      </c>
      <c r="F12" s="43" t="s">
        <v>24</v>
      </c>
      <c r="G12" s="43" t="s">
        <v>25</v>
      </c>
      <c r="H12" s="31" t="s">
        <v>7</v>
      </c>
      <c r="I12" s="39"/>
    </row>
    <row r="13" spans="1:12" s="8" customFormat="1" ht="22.5" x14ac:dyDescent="0.2">
      <c r="A13" s="58">
        <v>1</v>
      </c>
      <c r="B13" s="32">
        <v>1</v>
      </c>
      <c r="C13" s="30" t="s">
        <v>48</v>
      </c>
      <c r="D13" s="33" t="s">
        <v>49</v>
      </c>
      <c r="E13" s="46">
        <v>812</v>
      </c>
      <c r="F13" s="48">
        <v>108.93</v>
      </c>
      <c r="G13" s="54"/>
      <c r="H13" s="34" t="str">
        <f t="shared" ref="H13:H14" si="0">IF(G13="","",IF(ISTEXT(G13),"NC",G13*E13))</f>
        <v/>
      </c>
      <c r="I13" s="39"/>
      <c r="L13" s="7"/>
    </row>
    <row r="14" spans="1:12" s="8" customFormat="1" ht="22.5" x14ac:dyDescent="0.2">
      <c r="A14" s="58">
        <v>2</v>
      </c>
      <c r="B14" s="32">
        <v>1</v>
      </c>
      <c r="C14" s="30" t="s">
        <v>50</v>
      </c>
      <c r="D14" s="33" t="s">
        <v>49</v>
      </c>
      <c r="E14" s="46">
        <v>2050</v>
      </c>
      <c r="F14" s="48">
        <v>151.29</v>
      </c>
      <c r="G14" s="54"/>
      <c r="H14" s="34" t="str">
        <f t="shared" si="0"/>
        <v/>
      </c>
      <c r="I14" s="39"/>
      <c r="J14" s="59"/>
      <c r="L14" s="7"/>
    </row>
    <row r="15" spans="1:12" s="8" customFormat="1" ht="22.5" x14ac:dyDescent="0.2">
      <c r="A15" s="58">
        <v>3</v>
      </c>
      <c r="B15" s="32">
        <v>1</v>
      </c>
      <c r="C15" s="30" t="s">
        <v>51</v>
      </c>
      <c r="D15" s="33" t="s">
        <v>49</v>
      </c>
      <c r="E15" s="46">
        <v>2763</v>
      </c>
      <c r="F15" s="48">
        <v>156.11000000000001</v>
      </c>
      <c r="G15" s="54"/>
      <c r="H15" s="34" t="str">
        <f t="shared" ref="H15:H17" si="1">IF(G15="","",IF(ISTEXT(G15),"NC",G15*E15))</f>
        <v/>
      </c>
      <c r="I15" s="39"/>
      <c r="L15" s="7"/>
    </row>
    <row r="16" spans="1:12" s="8" customFormat="1" ht="22.5" x14ac:dyDescent="0.2">
      <c r="A16" s="60">
        <v>4</v>
      </c>
      <c r="B16" s="32">
        <v>1</v>
      </c>
      <c r="C16" s="30" t="s">
        <v>52</v>
      </c>
      <c r="D16" s="33" t="s">
        <v>60</v>
      </c>
      <c r="E16" s="46">
        <v>120</v>
      </c>
      <c r="F16" s="48">
        <v>22.75</v>
      </c>
      <c r="G16" s="54"/>
      <c r="H16" s="34" t="str">
        <f t="shared" si="1"/>
        <v/>
      </c>
      <c r="I16" s="39"/>
      <c r="L16" s="7"/>
    </row>
    <row r="17" spans="1:12" s="8" customFormat="1" ht="22.5" x14ac:dyDescent="0.2">
      <c r="A17" s="61"/>
      <c r="B17" s="32">
        <v>2</v>
      </c>
      <c r="C17" s="30" t="s">
        <v>53</v>
      </c>
      <c r="D17" s="33" t="s">
        <v>60</v>
      </c>
      <c r="E17" s="46">
        <v>120</v>
      </c>
      <c r="F17" s="48">
        <v>43.26</v>
      </c>
      <c r="G17" s="54"/>
      <c r="H17" s="34" t="str">
        <f t="shared" si="1"/>
        <v/>
      </c>
      <c r="I17" s="39"/>
      <c r="L17" s="7"/>
    </row>
    <row r="18" spans="1:12" s="8" customFormat="1" ht="22.5" x14ac:dyDescent="0.2">
      <c r="A18" s="60">
        <v>5</v>
      </c>
      <c r="B18" s="32">
        <v>1</v>
      </c>
      <c r="C18" s="30" t="s">
        <v>54</v>
      </c>
      <c r="D18" s="33" t="s">
        <v>60</v>
      </c>
      <c r="E18" s="46">
        <v>210</v>
      </c>
      <c r="F18" s="48">
        <v>59.09</v>
      </c>
      <c r="G18" s="54"/>
      <c r="H18" s="34" t="str">
        <f t="shared" ref="H18:H23" si="2">IF(G18="","",IF(ISTEXT(G18),"NC",G18*E18))</f>
        <v/>
      </c>
      <c r="I18" s="39"/>
      <c r="L18" s="7"/>
    </row>
    <row r="19" spans="1:12" s="8" customFormat="1" ht="22.5" x14ac:dyDescent="0.2">
      <c r="A19" s="61"/>
      <c r="B19" s="32">
        <v>2</v>
      </c>
      <c r="C19" s="30" t="s">
        <v>55</v>
      </c>
      <c r="D19" s="33" t="s">
        <v>60</v>
      </c>
      <c r="E19" s="46">
        <v>210</v>
      </c>
      <c r="F19" s="48">
        <v>104.05</v>
      </c>
      <c r="G19" s="54"/>
      <c r="H19" s="34" t="str">
        <f t="shared" si="2"/>
        <v/>
      </c>
      <c r="I19" s="39"/>
      <c r="L19" s="7"/>
    </row>
    <row r="20" spans="1:12" s="8" customFormat="1" ht="22.5" x14ac:dyDescent="0.2">
      <c r="A20" s="61"/>
      <c r="B20" s="32">
        <v>3</v>
      </c>
      <c r="C20" s="30" t="s">
        <v>56</v>
      </c>
      <c r="D20" s="33" t="s">
        <v>60</v>
      </c>
      <c r="E20" s="46">
        <v>80</v>
      </c>
      <c r="F20" s="48">
        <v>214.3</v>
      </c>
      <c r="G20" s="54"/>
      <c r="H20" s="34" t="str">
        <f t="shared" si="2"/>
        <v/>
      </c>
      <c r="I20" s="39"/>
      <c r="L20" s="7"/>
    </row>
    <row r="21" spans="1:12" s="8" customFormat="1" ht="22.5" x14ac:dyDescent="0.2">
      <c r="A21" s="60">
        <v>6</v>
      </c>
      <c r="B21" s="32">
        <v>1</v>
      </c>
      <c r="C21" s="30" t="s">
        <v>57</v>
      </c>
      <c r="D21" s="33" t="s">
        <v>60</v>
      </c>
      <c r="E21" s="46">
        <v>250</v>
      </c>
      <c r="F21" s="48">
        <v>104.14</v>
      </c>
      <c r="G21" s="54"/>
      <c r="H21" s="34" t="str">
        <f t="shared" si="2"/>
        <v/>
      </c>
      <c r="I21" s="39"/>
      <c r="L21" s="7"/>
    </row>
    <row r="22" spans="1:12" s="8" customFormat="1" ht="22.5" x14ac:dyDescent="0.2">
      <c r="A22" s="61"/>
      <c r="B22" s="32">
        <v>2</v>
      </c>
      <c r="C22" s="30" t="s">
        <v>58</v>
      </c>
      <c r="D22" s="33" t="s">
        <v>60</v>
      </c>
      <c r="E22" s="46">
        <v>250</v>
      </c>
      <c r="F22" s="48">
        <v>259.54000000000002</v>
      </c>
      <c r="G22" s="54"/>
      <c r="H22" s="34" t="str">
        <f t="shared" si="2"/>
        <v/>
      </c>
      <c r="I22" s="39"/>
      <c r="L22" s="7"/>
    </row>
    <row r="23" spans="1:12" s="8" customFormat="1" ht="12.75" customHeight="1" x14ac:dyDescent="0.2">
      <c r="A23" s="62"/>
      <c r="B23" s="32">
        <v>3</v>
      </c>
      <c r="C23" s="30" t="s">
        <v>59</v>
      </c>
      <c r="D23" s="33" t="s">
        <v>60</v>
      </c>
      <c r="E23" s="46">
        <v>80</v>
      </c>
      <c r="F23" s="48">
        <v>310</v>
      </c>
      <c r="G23" s="54"/>
      <c r="H23" s="34" t="str">
        <f t="shared" si="2"/>
        <v/>
      </c>
      <c r="I23" s="39"/>
      <c r="L23" s="7"/>
    </row>
    <row r="24" spans="1:12" s="26" customFormat="1" ht="9.6" customHeight="1" x14ac:dyDescent="0.2">
      <c r="A24" s="35"/>
      <c r="B24" s="35"/>
      <c r="F24" s="44"/>
      <c r="G24" s="66" t="s">
        <v>26</v>
      </c>
      <c r="H24" s="67"/>
      <c r="I24" s="40"/>
    </row>
    <row r="25" spans="1:12" ht="14.25" customHeight="1" x14ac:dyDescent="0.2">
      <c r="G25" s="68" t="str">
        <f>IF(SUM(H13:H23)=0,"",SUM(H13:H23))</f>
        <v/>
      </c>
      <c r="H25" s="69"/>
      <c r="I25" s="41"/>
    </row>
    <row r="26" spans="1:12" s="36" customFormat="1" ht="9.6" customHeight="1" x14ac:dyDescent="0.2">
      <c r="A26" s="63" t="str">
        <f>" - "&amp;Dados!B23</f>
        <v xml:space="preserve"> - O objeto será realizado junto à Secretaria, obedecendo ao detalhamento na íntegra do termo de referência.</v>
      </c>
      <c r="B26" s="63"/>
      <c r="C26" s="63"/>
      <c r="D26" s="63"/>
      <c r="E26" s="63"/>
      <c r="F26" s="63"/>
      <c r="G26" s="63"/>
      <c r="H26" s="63"/>
      <c r="I26" s="42"/>
    </row>
    <row r="27" spans="1:12" s="36" customFormat="1" ht="21" customHeight="1" x14ac:dyDescent="0.2">
      <c r="A27" s="63" t="str">
        <f>" - "&amp;Dados!B24</f>
        <v xml:space="preserve"> - O não cumprimento do disposto no presente termo acarretará a anulação do empenho bem como a aplicação das penalidades previstas no edital e a convocação do fornecedor subseqüente considerando a ordem de classificação do certame.</v>
      </c>
      <c r="B27" s="63"/>
      <c r="C27" s="63"/>
      <c r="D27" s="63"/>
      <c r="E27" s="63"/>
      <c r="F27" s="63"/>
      <c r="G27" s="63"/>
      <c r="H27" s="63"/>
      <c r="I27" s="42"/>
    </row>
    <row r="28" spans="1:12" s="36" customFormat="1" ht="9" x14ac:dyDescent="0.2">
      <c r="A28" s="63" t="str">
        <f>" - "&amp;Dados!B25</f>
        <v xml:space="preserve"> - O pagamento do objeto de que trata o PREGÃO ELETRÔNICO 055/2025, será efetuado pela Tesouraria da Prefeitura Municipal de Sumidouro.</v>
      </c>
      <c r="B28" s="63"/>
      <c r="C28" s="63"/>
      <c r="D28" s="63"/>
      <c r="E28" s="63"/>
      <c r="F28" s="63"/>
      <c r="G28" s="63"/>
      <c r="H28" s="63"/>
      <c r="I28" s="42"/>
    </row>
    <row r="29" spans="1:12" s="26" customFormat="1" ht="9" x14ac:dyDescent="0.2">
      <c r="A29" s="63" t="str">
        <f>" - "&amp;Dados!B26</f>
        <v xml:space="preserve"> - Proposta válida por 60 (sessenta) dias</v>
      </c>
      <c r="B29" s="63"/>
      <c r="C29" s="63"/>
      <c r="D29" s="63"/>
      <c r="E29" s="63"/>
      <c r="F29" s="63"/>
      <c r="G29" s="63"/>
      <c r="H29" s="63"/>
      <c r="I29" s="40"/>
    </row>
  </sheetData>
  <sheetProtection algorithmName="SHA-512" hashValue="o4MrlUxYop481yF2g3xqY8YJIU3XDqX21igKWeWyZuzPTo74RKBpDXIwHIJiGHBxKQXGiIhPSwXc4h5wuNKVgw==" saltValue="RtGKIrswUl4QzRbPJDOUbA==" spinCount="100000" sheet="1" objects="1" scenarios="1"/>
  <autoFilter ref="A11:H29" xr:uid="{00000000-0009-0000-0000-000000000000}"/>
  <mergeCells count="21">
    <mergeCell ref="D6:E6"/>
    <mergeCell ref="F6:G6"/>
    <mergeCell ref="A2:H2"/>
    <mergeCell ref="A3:H3"/>
    <mergeCell ref="A4:H4"/>
    <mergeCell ref="A5:H5"/>
    <mergeCell ref="A18:A20"/>
    <mergeCell ref="A21:A23"/>
    <mergeCell ref="A28:H28"/>
    <mergeCell ref="C8:H8"/>
    <mergeCell ref="A29:H29"/>
    <mergeCell ref="C9:H9"/>
    <mergeCell ref="G24:H24"/>
    <mergeCell ref="G25:H25"/>
    <mergeCell ref="E10:H10"/>
    <mergeCell ref="A8:B8"/>
    <mergeCell ref="A9:B9"/>
    <mergeCell ref="A10:B10"/>
    <mergeCell ref="A26:H26"/>
    <mergeCell ref="A27:H27"/>
    <mergeCell ref="A16:A17"/>
  </mergeCells>
  <phoneticPr fontId="0" type="noConversion"/>
  <conditionalFormatting sqref="C10">
    <cfRule type="cellIs" dxfId="11" priority="92" stopIfTrue="1" operator="equal">
      <formula>$H$1</formula>
    </cfRule>
  </conditionalFormatting>
  <conditionalFormatting sqref="C13:C23">
    <cfRule type="expression" dxfId="10" priority="4" stopIfTrue="1">
      <formula>IF(#REF!=1,IF(#REF!=0,1,0),0)</formula>
    </cfRule>
  </conditionalFormatting>
  <conditionalFormatting sqref="C8:H9">
    <cfRule type="cellIs" dxfId="9" priority="93" stopIfTrue="1" operator="equal">
      <formula>$K$1</formula>
    </cfRule>
  </conditionalFormatting>
  <conditionalFormatting sqref="E13:E23">
    <cfRule type="expression" priority="2" stopIfTrue="1">
      <formula>$A13</formula>
    </cfRule>
  </conditionalFormatting>
  <conditionalFormatting sqref="E10:H10">
    <cfRule type="cellIs" dxfId="8" priority="108" stopIfTrue="1" operator="equal">
      <formula>$F$1</formula>
    </cfRule>
  </conditionalFormatting>
  <conditionalFormatting sqref="G13:G23">
    <cfRule type="cellIs" dxfId="7" priority="1" stopIfTrue="1" operator="equal">
      <formula>""</formula>
    </cfRule>
  </conditionalFormatting>
  <conditionalFormatting sqref="G24">
    <cfRule type="expression" dxfId="6" priority="85" stopIfTrue="1">
      <formula>IF($K24="Empate",IF(I24=1,TRUE(),FALSE()),FALSE())</formula>
    </cfRule>
    <cfRule type="expression" dxfId="5" priority="86" stopIfTrue="1">
      <formula>IF(I24="&gt;",FALSE(),IF(I24&gt;0,TRUE(),FALSE()))</formula>
    </cfRule>
    <cfRule type="expression" dxfId="4" priority="87" stopIfTrue="1">
      <formula>IF(I24="&gt;",TRUE(),FALSE())</formula>
    </cfRule>
  </conditionalFormatting>
  <conditionalFormatting sqref="G25">
    <cfRule type="expression" dxfId="3" priority="88" stopIfTrue="1">
      <formula>IF($K24="OK",IF(I24=1,TRUE(),FALSE()),FALSE())</formula>
    </cfRule>
    <cfRule type="expression" dxfId="2" priority="89" stopIfTrue="1">
      <formula>IF($K24="Empate",IF(I24=1,TRUE(),FALSE()),FALSE())</formula>
    </cfRule>
    <cfRule type="expression" dxfId="1" priority="90" stopIfTrue="1">
      <formula>IF($K24="Empate",IF(I24=2,TRUE(),FALSE()),FALSE())</formula>
    </cfRule>
  </conditionalFormatting>
  <conditionalFormatting sqref="H13:H23">
    <cfRule type="expression" dxfId="0" priority="7" stopIfTrue="1">
      <formula>IF(ISTEXT(G13),FALSE(),IF(G13&gt;F13,TRUE(),FALSE()))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68" fitToHeight="20" orientation="portrait" horizontalDpi="4294967295" verticalDpi="4294967295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V35"/>
  <sheetViews>
    <sheetView workbookViewId="0">
      <selection activeCell="B9" sqref="B9"/>
    </sheetView>
  </sheetViews>
  <sheetFormatPr defaultRowHeight="12.75" x14ac:dyDescent="0.2"/>
  <cols>
    <col min="1" max="1" width="15" customWidth="1"/>
    <col min="2" max="2" width="51.85546875" customWidth="1"/>
    <col min="3" max="4" width="41.42578125" customWidth="1"/>
    <col min="5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9</v>
      </c>
      <c r="B1" s="56" t="s">
        <v>42</v>
      </c>
      <c r="E1" s="4"/>
      <c r="F1" s="4"/>
      <c r="G1" s="4"/>
    </row>
    <row r="2" spans="1:7" x14ac:dyDescent="0.2">
      <c r="A2" s="15" t="s">
        <v>10</v>
      </c>
      <c r="B2" s="56" t="s">
        <v>43</v>
      </c>
      <c r="E2" s="4"/>
      <c r="F2" s="4"/>
      <c r="G2" s="4"/>
    </row>
    <row r="3" spans="1:7" x14ac:dyDescent="0.2">
      <c r="A3" s="15" t="s">
        <v>11</v>
      </c>
      <c r="B3" s="56" t="s">
        <v>44</v>
      </c>
      <c r="C3" s="5"/>
      <c r="E3" s="51"/>
      <c r="F3" s="4"/>
      <c r="G3" s="4"/>
    </row>
    <row r="4" spans="1:7" x14ac:dyDescent="0.2">
      <c r="A4" s="15" t="s">
        <v>12</v>
      </c>
      <c r="B4" s="56" t="s">
        <v>61</v>
      </c>
      <c r="C4" s="5"/>
      <c r="E4" s="51"/>
      <c r="F4" s="4"/>
      <c r="G4" s="4"/>
    </row>
    <row r="5" spans="1:7" x14ac:dyDescent="0.2">
      <c r="A5" s="15" t="s">
        <v>13</v>
      </c>
      <c r="B5" s="56" t="s">
        <v>39</v>
      </c>
      <c r="C5" s="5"/>
      <c r="E5" s="51"/>
      <c r="F5" s="4"/>
      <c r="G5" s="4"/>
    </row>
    <row r="6" spans="1:7" x14ac:dyDescent="0.2">
      <c r="A6" s="15" t="s">
        <v>29</v>
      </c>
      <c r="B6" s="57" t="s">
        <v>40</v>
      </c>
      <c r="C6" s="5"/>
      <c r="E6" s="51"/>
      <c r="F6" s="4"/>
      <c r="G6" s="4"/>
    </row>
    <row r="7" spans="1:7" x14ac:dyDescent="0.2">
      <c r="A7" s="15" t="s">
        <v>14</v>
      </c>
      <c r="B7" s="56" t="s">
        <v>35</v>
      </c>
      <c r="C7" s="5"/>
      <c r="E7" s="51"/>
      <c r="F7" s="4"/>
      <c r="G7" s="4"/>
    </row>
    <row r="8" spans="1:7" x14ac:dyDescent="0.2">
      <c r="A8" s="24" t="s">
        <v>22</v>
      </c>
      <c r="B8" s="45">
        <v>1004972.1900000001</v>
      </c>
      <c r="C8" s="5"/>
      <c r="E8" s="51"/>
      <c r="F8" s="4"/>
      <c r="G8" s="4"/>
    </row>
    <row r="9" spans="1:7" x14ac:dyDescent="0.2">
      <c r="A9" s="16" t="s">
        <v>0</v>
      </c>
      <c r="E9" s="4"/>
      <c r="F9" s="4"/>
      <c r="G9" s="4"/>
    </row>
    <row r="10" spans="1:7" x14ac:dyDescent="0.2">
      <c r="A10" s="17" t="s">
        <v>2</v>
      </c>
      <c r="E10" s="4"/>
      <c r="F10" s="4"/>
      <c r="G10" s="4"/>
    </row>
    <row r="11" spans="1:7" x14ac:dyDescent="0.2">
      <c r="A11" s="18" t="s">
        <v>8</v>
      </c>
      <c r="E11" s="4"/>
      <c r="F11" s="4"/>
      <c r="G11" s="4"/>
    </row>
    <row r="12" spans="1:7" x14ac:dyDescent="0.2">
      <c r="A12" s="17" t="s">
        <v>19</v>
      </c>
      <c r="E12" s="4"/>
      <c r="F12" s="4"/>
      <c r="G12" s="4"/>
    </row>
    <row r="13" spans="1:7" x14ac:dyDescent="0.2">
      <c r="A13" s="17" t="s">
        <v>23</v>
      </c>
      <c r="E13" s="4"/>
      <c r="F13" s="4"/>
      <c r="G13" s="4"/>
    </row>
    <row r="14" spans="1:7" x14ac:dyDescent="0.2">
      <c r="A14" s="53" t="s">
        <v>31</v>
      </c>
      <c r="E14" s="4"/>
      <c r="F14" s="4"/>
      <c r="G14" s="4"/>
    </row>
    <row r="15" spans="1:7" x14ac:dyDescent="0.2">
      <c r="A15" s="53" t="s">
        <v>32</v>
      </c>
      <c r="E15" s="4"/>
      <c r="F15" s="4"/>
      <c r="G15" s="4"/>
    </row>
    <row r="16" spans="1:7" x14ac:dyDescent="0.2">
      <c r="A16" s="53" t="s">
        <v>33</v>
      </c>
      <c r="B16" s="23"/>
      <c r="E16" s="23"/>
      <c r="F16" s="4"/>
      <c r="G16" s="4"/>
    </row>
    <row r="17" spans="1:256" s="22" customFormat="1" x14ac:dyDescent="0.2">
      <c r="A17" s="21" t="s">
        <v>20</v>
      </c>
      <c r="B17" s="23" t="s">
        <v>45</v>
      </c>
      <c r="C17" s="23" t="s">
        <v>46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256" s="22" customFormat="1" x14ac:dyDescent="0.2">
      <c r="A18" s="21" t="s">
        <v>21</v>
      </c>
      <c r="B18" s="52"/>
      <c r="C18" s="12"/>
      <c r="D18" s="12"/>
      <c r="E18" s="12"/>
      <c r="F18" s="12"/>
      <c r="G18" s="12"/>
      <c r="H18" s="23"/>
      <c r="I18" s="23"/>
      <c r="J18" s="23"/>
      <c r="K18" s="23"/>
      <c r="L18" s="23"/>
      <c r="M18" s="23"/>
      <c r="IV18" s="23"/>
    </row>
    <row r="19" spans="1:256" x14ac:dyDescent="0.2">
      <c r="B19" s="23"/>
      <c r="E19" s="4"/>
      <c r="F19" s="23"/>
      <c r="G19" s="23"/>
    </row>
    <row r="20" spans="1:256" x14ac:dyDescent="0.2">
      <c r="B20" s="23"/>
      <c r="E20" s="50"/>
      <c r="F20" s="23"/>
      <c r="G20" s="23"/>
    </row>
    <row r="21" spans="1:256" x14ac:dyDescent="0.2">
      <c r="E21" s="50"/>
      <c r="F21" s="50"/>
      <c r="G21" s="50"/>
    </row>
    <row r="22" spans="1:256" x14ac:dyDescent="0.2">
      <c r="E22" s="50"/>
      <c r="F22" s="50"/>
      <c r="G22" s="50"/>
    </row>
    <row r="23" spans="1:256" ht="25.5" x14ac:dyDescent="0.2">
      <c r="A23" s="19" t="s">
        <v>15</v>
      </c>
      <c r="B23" s="57" t="s">
        <v>38</v>
      </c>
      <c r="E23" s="4"/>
      <c r="F23" s="4"/>
      <c r="G23" s="50"/>
    </row>
    <row r="24" spans="1:256" ht="63.75" x14ac:dyDescent="0.2">
      <c r="A24" s="19" t="s">
        <v>16</v>
      </c>
      <c r="B24" s="20" t="s">
        <v>37</v>
      </c>
      <c r="E24" s="4"/>
      <c r="F24" s="4"/>
      <c r="G24" s="50"/>
    </row>
    <row r="25" spans="1:256" ht="38.25" x14ac:dyDescent="0.2">
      <c r="A25" s="19" t="s">
        <v>17</v>
      </c>
      <c r="B25" s="57" t="s">
        <v>47</v>
      </c>
      <c r="C25" s="9"/>
      <c r="E25" s="4"/>
      <c r="F25" s="4"/>
      <c r="G25" s="50"/>
    </row>
    <row r="26" spans="1:256" ht="25.5" x14ac:dyDescent="0.2">
      <c r="A26" s="19" t="s">
        <v>18</v>
      </c>
      <c r="B26" s="20" t="s">
        <v>27</v>
      </c>
      <c r="E26" s="4"/>
      <c r="F26" s="4"/>
      <c r="G26" s="50"/>
    </row>
    <row r="27" spans="1:256" x14ac:dyDescent="0.2">
      <c r="A27" s="19" t="s">
        <v>30</v>
      </c>
      <c r="B27" s="20" t="s">
        <v>41</v>
      </c>
      <c r="G27" s="50"/>
    </row>
    <row r="28" spans="1:256" x14ac:dyDescent="0.2">
      <c r="B28" s="20"/>
    </row>
    <row r="29" spans="1:256" x14ac:dyDescent="0.2">
      <c r="B29" s="20"/>
    </row>
    <row r="30" spans="1:256" x14ac:dyDescent="0.2">
      <c r="B30" s="20"/>
    </row>
    <row r="31" spans="1:256" x14ac:dyDescent="0.2">
      <c r="B31" s="20"/>
    </row>
    <row r="32" spans="1:256" x14ac:dyDescent="0.2">
      <c r="B32" s="20"/>
    </row>
    <row r="33" spans="2:2" x14ac:dyDescent="0.2">
      <c r="B33" s="20"/>
    </row>
    <row r="34" spans="2:2" x14ac:dyDescent="0.2">
      <c r="B34" s="20"/>
    </row>
    <row r="35" spans="2:2" x14ac:dyDescent="0.2">
      <c r="B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Quadro de Preços</vt:lpstr>
      <vt:lpstr>Dados</vt:lpstr>
      <vt:lpstr>Dados!_GoBack</vt:lpstr>
      <vt:lpstr>Dados!_Hlk94602424</vt:lpstr>
      <vt:lpstr>Dados!_Hlk94602431</vt:lpstr>
      <vt:lpstr>'Quadro de Preços'!Titulos_de_impressao</vt:lpstr>
    </vt:vector>
  </TitlesOfParts>
  <Company>PMS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Thiago Bandeira</cp:lastModifiedBy>
  <cp:lastPrinted>2025-10-22T18:40:29Z</cp:lastPrinted>
  <dcterms:created xsi:type="dcterms:W3CDTF">2006-04-18T17:38:46Z</dcterms:created>
  <dcterms:modified xsi:type="dcterms:W3CDTF">2025-10-23T17:50:46Z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